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新しいフォルダー (2)\"/>
    </mc:Choice>
  </mc:AlternateContent>
  <xr:revisionPtr revIDLastSave="0" documentId="8_{1DB688B8-F700-4CC5-9537-245BA719E100}" xr6:coauthVersionLast="47" xr6:coauthVersionMax="47" xr10:uidLastSave="{00000000-0000-0000-0000-000000000000}"/>
  <bookViews>
    <workbookView xWindow="0" yWindow="0" windowWidth="23040" windowHeight="12240" xr2:uid="{C5CC7C59-49DD-4D26-9CEC-9AB35F491044}"/>
  </bookViews>
  <sheets>
    <sheet name="Sheet2" sheetId="1" r:id="rId1"/>
  </sheets>
  <definedNames>
    <definedName name="_xlnm.Print_Area" localSheetId="0">Sheet2!$A$1:$R$37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Z24" i="1"/>
  <c r="Z23" i="1"/>
  <c r="AH20" i="1"/>
  <c r="AG20" i="1"/>
  <c r="AF20" i="1"/>
  <c r="AE20" i="1"/>
  <c r="AD20" i="1"/>
  <c r="AH19" i="1"/>
  <c r="AG19" i="1"/>
  <c r="AF19" i="1"/>
  <c r="AE19" i="1"/>
  <c r="AD19" i="1"/>
  <c r="AH18" i="1"/>
  <c r="AG18" i="1"/>
  <c r="AF18" i="1"/>
  <c r="AE18" i="1"/>
  <c r="AD18" i="1"/>
  <c r="AH17" i="1"/>
  <c r="AG17" i="1"/>
  <c r="AF17" i="1"/>
  <c r="AE17" i="1"/>
  <c r="AD17" i="1"/>
  <c r="AH12" i="1"/>
  <c r="AG12" i="1"/>
  <c r="AF12" i="1"/>
  <c r="AE12" i="1"/>
  <c r="AD12" i="1"/>
  <c r="J13" i="1"/>
  <c r="X4" i="1" s="1"/>
  <c r="AH11" i="1"/>
  <c r="AG11" i="1"/>
  <c r="AF11" i="1"/>
  <c r="AE11" i="1"/>
  <c r="AD11" i="1"/>
  <c r="AH10" i="1"/>
  <c r="AG10" i="1"/>
  <c r="AF10" i="1"/>
  <c r="AE10" i="1"/>
  <c r="AD10" i="1"/>
  <c r="AH9" i="1"/>
  <c r="AG9" i="1"/>
  <c r="AF9" i="1"/>
  <c r="AE9" i="1"/>
  <c r="AD9" i="1"/>
  <c r="K23" i="1" l="1"/>
  <c r="K17" i="1"/>
  <c r="D28" i="1" l="1"/>
</calcChain>
</file>

<file path=xl/sharedStrings.xml><?xml version="1.0" encoding="utf-8"?>
<sst xmlns="http://schemas.openxmlformats.org/spreadsheetml/2006/main" count="105" uniqueCount="54">
  <si>
    <t>福山港湾福祉センター　会議室使用申込書</t>
    <rPh sb="0" eb="2">
      <t>フクヤマ</t>
    </rPh>
    <rPh sb="2" eb="6">
      <t>コウワンフクシ</t>
    </rPh>
    <phoneticPr fontId="3"/>
  </si>
  <si>
    <t>会員</t>
    <rPh sb="0" eb="2">
      <t>カイイン</t>
    </rPh>
    <phoneticPr fontId="3"/>
  </si>
  <si>
    <t>一般</t>
    <rPh sb="0" eb="2">
      <t>イッパン</t>
    </rPh>
    <phoneticPr fontId="3"/>
  </si>
  <si>
    <t>会社・団体名</t>
    <rPh sb="0" eb="2">
      <t>カイシャ</t>
    </rPh>
    <rPh sb="3" eb="5">
      <t>ダンタイ</t>
    </rPh>
    <rPh sb="5" eb="6">
      <t>ナ</t>
    </rPh>
    <phoneticPr fontId="3"/>
  </si>
  <si>
    <t>住所</t>
    <rPh sb="0" eb="2">
      <t>ジュウショ</t>
    </rPh>
    <phoneticPr fontId="3"/>
  </si>
  <si>
    <t>担当者名</t>
    <rPh sb="0" eb="3">
      <t>タントウシャ</t>
    </rPh>
    <rPh sb="3" eb="4">
      <t>ナ</t>
    </rPh>
    <phoneticPr fontId="3"/>
  </si>
  <si>
    <t>電話番号</t>
    <rPh sb="0" eb="4">
      <t>デンワバンゴウ</t>
    </rPh>
    <phoneticPr fontId="3"/>
  </si>
  <si>
    <t>平日</t>
    <rPh sb="0" eb="2">
      <t>ヘイジツ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</si>
  <si>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</si>
  <si>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</si>
  <si>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１日</t>
    <rPh sb="1" eb="2">
      <t>ヒ</t>
    </rPh>
    <phoneticPr fontId="3"/>
  </si>
  <si>
    <t>午後＋夜間</t>
    <rPh sb="0" eb="2">
      <t>ゴゴ</t>
    </rPh>
    <rPh sb="3" eb="5">
      <t>ヤカン</t>
    </rPh>
    <phoneticPr fontId="3"/>
  </si>
  <si>
    <t>１日＋夜間</t>
    <rPh sb="1" eb="2">
      <t>ニチ</t>
    </rPh>
    <rPh sb="3" eb="5">
      <t>ヤカン</t>
    </rPh>
    <phoneticPr fontId="3"/>
  </si>
  <si>
    <t>土日</t>
    <rPh sb="0" eb="2">
      <t>ドニチ</t>
    </rPh>
    <phoneticPr fontId="3"/>
  </si>
  <si>
    <t>港湾会員</t>
    <rPh sb="0" eb="2">
      <t>コウワン</t>
    </rPh>
    <rPh sb="2" eb="4">
      <t>カイイン</t>
    </rPh>
    <phoneticPr fontId="3"/>
  </si>
  <si>
    <t>　会員 or 一般</t>
    <rPh sb="1" eb="3">
      <t>カイイン</t>
    </rPh>
    <rPh sb="7" eb="9">
      <t>イッパン</t>
    </rPh>
    <phoneticPr fontId="3"/>
  </si>
  <si>
    <t>大会議室</t>
    <rPh sb="0" eb="4">
      <t>ダイカイギシツ</t>
    </rPh>
    <phoneticPr fontId="3"/>
  </si>
  <si>
    <t>（注）港湾会員とは、港湾運送事業に従事する会社の従業員及びその家族。一般とは、その他の者。</t>
    <rPh sb="3" eb="5">
      <t>コウワン</t>
    </rPh>
    <phoneticPr fontId="3"/>
  </si>
  <si>
    <t>小会議室</t>
    <rPh sb="0" eb="1">
      <t>ショウ</t>
    </rPh>
    <rPh sb="1" eb="4">
      <t>カイギシツ</t>
    </rPh>
    <phoneticPr fontId="3"/>
  </si>
  <si>
    <t>研修室</t>
    <rPh sb="0" eb="3">
      <t>ケンシュウシツ</t>
    </rPh>
    <phoneticPr fontId="3"/>
  </si>
  <si>
    <t>使用日時</t>
    <rPh sb="0" eb="2">
      <t>シヨウ</t>
    </rPh>
    <rPh sb="2" eb="4">
      <t>ニチジ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</si>
  <si>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</si>
  <si>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</si>
  <si>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</si>
  <si>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</si>
  <si>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 ～</t>
    <rPh sb="0" eb="1">
      <t>フン</t>
    </rPh>
    <phoneticPr fontId="3"/>
  </si>
  <si>
    <t>分</t>
    <rPh sb="0" eb="1">
      <t>フン</t>
    </rPh>
    <phoneticPr fontId="3"/>
  </si>
  <si>
    <t>和会議室</t>
    <rPh sb="0" eb="1">
      <t>ワ</t>
    </rPh>
    <rPh sb="1" eb="4">
      <t>カイギシツ</t>
    </rPh>
    <phoneticPr fontId="3"/>
  </si>
  <si>
    <t>使用目的</t>
    <rPh sb="0" eb="2">
      <t>シヨウ</t>
    </rPh>
    <rPh sb="2" eb="4">
      <t>モクテキ</t>
    </rPh>
    <phoneticPr fontId="3"/>
  </si>
  <si>
    <t>会議</t>
    <rPh sb="0" eb="2">
      <t>カイギ</t>
    </rPh>
    <phoneticPr fontId="3"/>
  </si>
  <si>
    <t>研修</t>
    <rPh sb="0" eb="2">
      <t>ケンシュウ</t>
    </rPh>
    <phoneticPr fontId="3"/>
  </si>
  <si>
    <t>セミナー</t>
    <phoneticPr fontId="3"/>
  </si>
  <si>
    <t>その他（</t>
    <rPh sb="2" eb="3">
      <t>タ</t>
    </rPh>
    <phoneticPr fontId="3"/>
  </si>
  <si>
    <t>）</t>
    <phoneticPr fontId="3"/>
  </si>
  <si>
    <t>駐車場</t>
    <rPh sb="0" eb="3">
      <t>チュウシャジョウ</t>
    </rPh>
    <phoneticPr fontId="3"/>
  </si>
  <si>
    <t>使用会議室</t>
    <rPh sb="0" eb="2">
      <t>シヨウ</t>
    </rPh>
    <rPh sb="2" eb="5">
      <t>カイギシツ</t>
    </rPh>
    <phoneticPr fontId="3"/>
  </si>
  <si>
    <t>使用時間帯</t>
    <rPh sb="0" eb="2">
      <t>シヨウ</t>
    </rPh>
    <rPh sb="2" eb="4">
      <t>ジカン</t>
    </rPh>
    <rPh sb="4" eb="5">
      <t>タイ</t>
    </rPh>
    <phoneticPr fontId="3"/>
  </si>
  <si>
    <t>料金</t>
    <rPh sb="0" eb="2">
      <t>リョウキン</t>
    </rPh>
    <phoneticPr fontId="3"/>
  </si>
  <si>
    <t>￥</t>
    <phoneticPr fontId="3"/>
  </si>
  <si>
    <t>午前：9：00～13：00（4時間）　午後：13：00～17：00（4時間）　1日：9：00～17：00（8時間）　夜間：17：00～21：00</t>
    <rPh sb="0" eb="2">
      <t>ゴゼン</t>
    </rPh>
    <rPh sb="15" eb="17">
      <t>ジカン</t>
    </rPh>
    <rPh sb="19" eb="21">
      <t>ゴゴ</t>
    </rPh>
    <rPh sb="35" eb="37">
      <t>ジカン</t>
    </rPh>
    <rPh sb="40" eb="41">
      <t>ニチ</t>
    </rPh>
    <rPh sb="54" eb="56">
      <t>ジカン</t>
    </rPh>
    <rPh sb="58" eb="60">
      <t>ヤカン</t>
    </rPh>
    <phoneticPr fontId="3"/>
  </si>
  <si>
    <t>※夜間のみのご利用はご遠慮下さい。</t>
    <phoneticPr fontId="3"/>
  </si>
  <si>
    <t>（同じ日時で他会議室を使用する場合は下記もご記入下さい。）</t>
    <rPh sb="1" eb="2">
      <t>オナ</t>
    </rPh>
    <rPh sb="3" eb="5">
      <t>ニチジ</t>
    </rPh>
    <rPh sb="6" eb="7">
      <t>ホカ</t>
    </rPh>
    <rPh sb="7" eb="10">
      <t>カイギシツ</t>
    </rPh>
    <rPh sb="11" eb="13">
      <t>シヨウ</t>
    </rPh>
    <rPh sb="15" eb="17">
      <t>バアイ</t>
    </rPh>
    <rPh sb="18" eb="20">
      <t>カキ</t>
    </rPh>
    <rPh sb="22" eb="24">
      <t>キニュウ</t>
    </rPh>
    <rPh sb="24" eb="25">
      <t>クダ</t>
    </rPh>
    <phoneticPr fontId="3"/>
  </si>
  <si>
    <t>備品使用</t>
    <rPh sb="0" eb="2">
      <t>ビヒン</t>
    </rPh>
    <rPh sb="2" eb="4">
      <t>シヨウ</t>
    </rPh>
    <phoneticPr fontId="3"/>
  </si>
  <si>
    <t>マイク</t>
    <phoneticPr fontId="3"/>
  </si>
  <si>
    <t>プロジェクター</t>
    <phoneticPr fontId="3"/>
  </si>
  <si>
    <t>１日</t>
    <rPh sb="1" eb="2">
      <t>ニチ</t>
    </rPh>
    <phoneticPr fontId="3"/>
  </si>
  <si>
    <t>合計金額</t>
    <rPh sb="0" eb="4">
      <t>ゴウケイキンガク</t>
    </rPh>
    <phoneticPr fontId="3"/>
  </si>
  <si>
    <t>（目安）</t>
    <rPh sb="1" eb="3">
      <t>メヤス</t>
    </rPh>
    <phoneticPr fontId="3"/>
  </si>
  <si>
    <t>備　考</t>
    <rPh sb="0" eb="1">
      <t>ビ</t>
    </rPh>
    <rPh sb="2" eb="3">
      <t>コウ</t>
    </rPh>
    <phoneticPr fontId="3"/>
  </si>
  <si>
    <t>使用時間等、現時点で不明な場合はわかる範囲でご記入ください。ご不明点等は備考欄へ記入お願いします。</t>
    <rPh sb="0" eb="2">
      <t>シヨウ</t>
    </rPh>
    <rPh sb="2" eb="4">
      <t>ジカン</t>
    </rPh>
    <rPh sb="4" eb="5">
      <t>ナド</t>
    </rPh>
    <rPh sb="6" eb="9">
      <t>ゲンジテン</t>
    </rPh>
    <rPh sb="10" eb="12">
      <t>フメイ</t>
    </rPh>
    <rPh sb="13" eb="15">
      <t>バアイ</t>
    </rPh>
    <rPh sb="19" eb="21">
      <t>ハンイ</t>
    </rPh>
    <rPh sb="23" eb="25">
      <t>キニュウ</t>
    </rPh>
    <rPh sb="31" eb="33">
      <t>フメイ</t>
    </rPh>
    <rPh sb="33" eb="34">
      <t>テン</t>
    </rPh>
    <rPh sb="34" eb="35">
      <t>ナド</t>
    </rPh>
    <rPh sb="36" eb="38">
      <t>ビコウ</t>
    </rPh>
    <rPh sb="38" eb="39">
      <t>ラン</t>
    </rPh>
    <rPh sb="40" eb="42">
      <t>キニュウ</t>
    </rPh>
    <rPh sb="43" eb="44">
      <t>ネガ</t>
    </rPh>
    <phoneticPr fontId="3"/>
  </si>
  <si>
    <t>〒721-0955　広島県福山市新涯町２丁目３０番１０号</t>
    <rPh sb="10" eb="13">
      <t>ヒロシマケン</t>
    </rPh>
    <rPh sb="13" eb="16">
      <t>フクヤマシ</t>
    </rPh>
    <rPh sb="16" eb="19">
      <t>シンガイチョウ</t>
    </rPh>
    <rPh sb="20" eb="22">
      <t>チョウメ</t>
    </rPh>
    <rPh sb="24" eb="25">
      <t>バン</t>
    </rPh>
    <rPh sb="27" eb="28">
      <t>ゴウ</t>
    </rPh>
    <phoneticPr fontId="3"/>
  </si>
  <si>
    <t>TEL：084-953-8094　FAX：084-957-5187</t>
    <phoneticPr fontId="3"/>
  </si>
  <si>
    <t>E-Mail：fukuyama-kouun@sky.megaegg.ne.jp</t>
    <phoneticPr fontId="3"/>
  </si>
  <si>
    <t>E-mail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</si>
</sst>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2" borderId="3" xfId="0" applyFill="1" applyBorder="1" applyProtection="1">
      <alignment vertical="center"/>
      <protection locked="0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4" fontId="0" fillId="0" borderId="0" xfId="0" applyNumberFormat="1">
      <alignment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38" fontId="0" fillId="0" borderId="5" xfId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0" fontId="7" fillId="2" borderId="12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/>
      <protection locked="0"/>
    </xf>
    <xf numFmtId="0" fontId="7" fillId="2" borderId="5" xfId="0" applyFont="1" applyFill="1" applyBorder="1" applyAlignment="1" applyProtection="1">
      <alignment horizontal="left" vertical="top"/>
      <protection locked="0"/>
    </xf>
    <xf numFmtId="0" fontId="7" fillId="2" borderId="6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fmlaLink="$U$29" noThreeD="1"/>
</file>

<file path=xl/ctrlProps/ctrlProp6.xml><?xml version="1.0" encoding="utf-8"?>
<formControlPr xmlns="http://schemas.microsoft.com/office/spreadsheetml/2009/9/main" objectType="CheckBox" fmlaLink="$U$3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13</xdr:row>
          <xdr:rowOff>38100</xdr:rowOff>
        </xdr:from>
        <xdr:to>
          <xdr:col>3</xdr:col>
          <xdr:colOff>60960</xdr:colOff>
          <xdr:row>13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13</xdr:row>
          <xdr:rowOff>38100</xdr:rowOff>
        </xdr:from>
        <xdr:to>
          <xdr:col>5</xdr:col>
          <xdr:colOff>60960</xdr:colOff>
          <xdr:row>13</xdr:row>
          <xdr:rowOff>289560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38100</xdr:rowOff>
        </xdr:from>
        <xdr:to>
          <xdr:col>7</xdr:col>
          <xdr:colOff>60960</xdr:colOff>
          <xdr:row>13</xdr:row>
          <xdr:rowOff>289560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13</xdr:row>
          <xdr:rowOff>38100</xdr:rowOff>
        </xdr:from>
        <xdr:to>
          <xdr:col>10</xdr:col>
          <xdr:colOff>60960</xdr:colOff>
          <xdr:row>13</xdr:row>
          <xdr:rowOff>289560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24</xdr:row>
          <xdr:rowOff>38100</xdr:rowOff>
        </xdr:from>
        <xdr:to>
          <xdr:col>3</xdr:col>
          <xdr:colOff>60960</xdr:colOff>
          <xdr:row>24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25</xdr:row>
          <xdr:rowOff>38100</xdr:rowOff>
        </xdr:from>
        <xdr:to>
          <xdr:col>3</xdr:col>
          <xdr:colOff>60960</xdr:colOff>
          <xdr:row>25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55B0-9768-4C62-BAD7-601E72F79CF2}">
  <dimension ref="A1:AH37"/>
  <sheetViews>
    <sheetView tabSelected="1" zoomScaleNormal="100" workbookViewId="0">
      <selection activeCell="A31" sqref="A31:R36"/>
    </sheetView>
  </sheetViews>
  <sheetFormatPr defaultColWidth="5.59765625" defaultRowHeight="24.75" customHeight="1" x14ac:dyDescent="0.45"/>
  <cols>
    <col min="21" max="23" width="5.59765625" hidden="1" customWidth="1"/>
    <col min="24" max="24" width="8.09765625" hidden="1" customWidth="1"/>
    <col min="25" max="26" width="6.5" hidden="1" customWidth="1"/>
    <col min="27" max="34" width="5.59765625" hidden="1" customWidth="1"/>
  </cols>
  <sheetData>
    <row r="1" spans="1:34" ht="24.75" customHeight="1" x14ac:dyDescent="0.4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34" ht="24.75" customHeight="1" x14ac:dyDescent="0.4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4" ht="24.75" customHeight="1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6" t="s">
        <v>50</v>
      </c>
      <c r="V3" t="s">
        <v>1</v>
      </c>
    </row>
    <row r="4" spans="1:34" ht="24.75" customHeight="1" x14ac:dyDescent="0.45">
      <c r="R4" s="15" t="s">
        <v>51</v>
      </c>
      <c r="V4" t="s">
        <v>2</v>
      </c>
      <c r="X4" t="e">
        <f>WEEKDAY(J13,3)</f>
        <v>#NUM!</v>
      </c>
    </row>
    <row r="5" spans="1:34" ht="24.75" customHeight="1" x14ac:dyDescent="0.45">
      <c r="A5" s="1"/>
      <c r="R5" s="15" t="s">
        <v>52</v>
      </c>
    </row>
    <row r="6" spans="1:34" ht="24.75" customHeight="1" x14ac:dyDescent="0.45">
      <c r="A6" s="20" t="s">
        <v>3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34" ht="24.75" customHeight="1" x14ac:dyDescent="0.45">
      <c r="A7" s="20" t="s">
        <v>4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U7" t="s">
        <v>1</v>
      </c>
    </row>
    <row r="8" spans="1:34" ht="24.75" customHeight="1" x14ac:dyDescent="0.45">
      <c r="A8" s="20" t="s">
        <v>5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U8" t="s">
        <v>7</v>
      </c>
      <c r="V8" t="s">
        <v>8</v>
      </c>
      <c r="W8" t="s">
        <v>9</v>
      </c>
      <c r="X8" t="s">
        <v>10</v>
      </c>
      <c r="Y8" t="s">
        <v>11</v>
      </c>
      <c r="Z8" t="s">
        <v>12</v>
      </c>
      <c r="AC8" t="s">
        <v>13</v>
      </c>
      <c r="AD8" t="s">
        <v>8</v>
      </c>
      <c r="AE8" t="s">
        <v>9</v>
      </c>
      <c r="AF8" t="s">
        <v>10</v>
      </c>
      <c r="AG8" t="s">
        <v>11</v>
      </c>
      <c r="AH8" t="s">
        <v>12</v>
      </c>
    </row>
    <row r="9" spans="1:34" ht="24.75" customHeight="1" x14ac:dyDescent="0.45">
      <c r="A9" s="20" t="s">
        <v>6</v>
      </c>
      <c r="B9" s="20"/>
      <c r="C9" s="32"/>
      <c r="D9" s="33"/>
      <c r="E9" s="33"/>
      <c r="F9" s="33"/>
      <c r="G9" s="33"/>
      <c r="H9" s="33"/>
      <c r="I9" s="34"/>
      <c r="J9" s="30" t="s">
        <v>53</v>
      </c>
      <c r="K9" s="31"/>
      <c r="L9" s="32"/>
      <c r="M9" s="33"/>
      <c r="N9" s="33"/>
      <c r="O9" s="33"/>
      <c r="P9" s="33"/>
      <c r="Q9" s="33"/>
      <c r="R9" s="34"/>
      <c r="U9" t="s">
        <v>16</v>
      </c>
      <c r="V9">
        <v>7000</v>
      </c>
      <c r="W9">
        <v>7000</v>
      </c>
      <c r="X9">
        <v>11200</v>
      </c>
      <c r="Y9">
        <v>15300</v>
      </c>
      <c r="Z9">
        <v>19500</v>
      </c>
      <c r="AC9" t="s">
        <v>16</v>
      </c>
      <c r="AD9">
        <f>+V9*1.2</f>
        <v>8400</v>
      </c>
      <c r="AE9">
        <f t="shared" ref="AE9:AH12" si="0">+W9*1.2</f>
        <v>8400</v>
      </c>
      <c r="AF9">
        <f t="shared" si="0"/>
        <v>13440</v>
      </c>
      <c r="AG9">
        <f t="shared" si="0"/>
        <v>18360</v>
      </c>
      <c r="AH9">
        <f t="shared" si="0"/>
        <v>23400</v>
      </c>
    </row>
    <row r="10" spans="1:34" ht="24.75" customHeight="1" x14ac:dyDescent="0.45">
      <c r="A10" s="20" t="s">
        <v>14</v>
      </c>
      <c r="B10" s="20"/>
      <c r="C10" s="29"/>
      <c r="D10" s="29"/>
      <c r="E10" t="s">
        <v>15</v>
      </c>
      <c r="U10" t="s">
        <v>18</v>
      </c>
      <c r="V10">
        <v>3500</v>
      </c>
      <c r="W10">
        <v>3500</v>
      </c>
      <c r="X10">
        <v>5600</v>
      </c>
      <c r="Y10">
        <v>7700</v>
      </c>
      <c r="Z10">
        <v>9800</v>
      </c>
      <c r="AC10" t="s">
        <v>18</v>
      </c>
      <c r="AD10">
        <f t="shared" ref="AD10:AD12" si="1">+V10*1.2</f>
        <v>4200</v>
      </c>
      <c r="AE10">
        <f t="shared" si="0"/>
        <v>4200</v>
      </c>
      <c r="AF10">
        <f t="shared" si="0"/>
        <v>6720</v>
      </c>
      <c r="AG10">
        <f t="shared" si="0"/>
        <v>9240</v>
      </c>
      <c r="AH10">
        <f t="shared" si="0"/>
        <v>11760</v>
      </c>
    </row>
    <row r="11" spans="1:34" ht="24.75" customHeight="1" x14ac:dyDescent="0.45">
      <c r="A11" t="s">
        <v>17</v>
      </c>
      <c r="U11" t="s">
        <v>19</v>
      </c>
      <c r="V11">
        <v>4200</v>
      </c>
      <c r="W11">
        <v>4200</v>
      </c>
      <c r="X11">
        <v>6800</v>
      </c>
      <c r="Y11">
        <v>9200</v>
      </c>
      <c r="Z11">
        <v>11800</v>
      </c>
      <c r="AC11" t="s">
        <v>19</v>
      </c>
      <c r="AD11">
        <f t="shared" si="1"/>
        <v>5040</v>
      </c>
      <c r="AE11">
        <f t="shared" si="0"/>
        <v>5040</v>
      </c>
      <c r="AF11">
        <f t="shared" si="0"/>
        <v>8160</v>
      </c>
      <c r="AG11">
        <f t="shared" si="0"/>
        <v>11040</v>
      </c>
      <c r="AH11">
        <f t="shared" si="0"/>
        <v>14160</v>
      </c>
    </row>
    <row r="12" spans="1:34" ht="24.75" customHeight="1" x14ac:dyDescent="0.45">
      <c r="S12" s="6"/>
      <c r="U12" t="s">
        <v>27</v>
      </c>
      <c r="V12">
        <v>4200</v>
      </c>
      <c r="W12">
        <v>4200</v>
      </c>
      <c r="X12">
        <v>6800</v>
      </c>
      <c r="Y12">
        <v>9200</v>
      </c>
      <c r="Z12">
        <v>11800</v>
      </c>
      <c r="AC12" t="s">
        <v>27</v>
      </c>
      <c r="AD12">
        <f t="shared" si="1"/>
        <v>5040</v>
      </c>
      <c r="AE12">
        <f t="shared" si="0"/>
        <v>5040</v>
      </c>
      <c r="AF12">
        <f t="shared" si="0"/>
        <v>8160</v>
      </c>
      <c r="AG12">
        <f t="shared" si="0"/>
        <v>11040</v>
      </c>
      <c r="AH12">
        <f t="shared" si="0"/>
        <v>14160</v>
      </c>
    </row>
    <row r="13" spans="1:34" ht="24.75" customHeight="1" x14ac:dyDescent="0.45">
      <c r="A13" s="25" t="s">
        <v>20</v>
      </c>
      <c r="B13" s="25"/>
      <c r="C13" s="22"/>
      <c r="D13" s="23"/>
      <c r="E13" s="2" t="s">
        <v>21</v>
      </c>
      <c r="F13" s="18"/>
      <c r="G13" s="2" t="s">
        <v>22</v>
      </c>
      <c r="H13" s="18"/>
      <c r="I13" s="2" t="s">
        <v>23</v>
      </c>
      <c r="J13" s="4" t="e">
        <f>DATE(C13,F13,H13)</f>
        <v>#NUM!</v>
      </c>
      <c r="K13" s="18"/>
      <c r="L13" s="2" t="s">
        <v>24</v>
      </c>
      <c r="M13" s="18"/>
      <c r="N13" s="2" t="s">
        <v>25</v>
      </c>
      <c r="O13" s="18"/>
      <c r="P13" s="2" t="s">
        <v>24</v>
      </c>
      <c r="Q13" s="18"/>
      <c r="R13" s="5" t="s">
        <v>26</v>
      </c>
      <c r="U13" t="s">
        <v>34</v>
      </c>
      <c r="V13">
        <v>2500</v>
      </c>
      <c r="W13">
        <v>2500</v>
      </c>
      <c r="X13">
        <v>4500</v>
      </c>
      <c r="Y13">
        <v>0</v>
      </c>
      <c r="Z13">
        <v>0</v>
      </c>
      <c r="AC13" t="s">
        <v>34</v>
      </c>
      <c r="AD13">
        <v>2500</v>
      </c>
      <c r="AE13">
        <v>2500</v>
      </c>
      <c r="AF13">
        <v>4500</v>
      </c>
      <c r="AG13">
        <v>0</v>
      </c>
      <c r="AH13">
        <v>0</v>
      </c>
    </row>
    <row r="14" spans="1:34" ht="24.75" customHeight="1" x14ac:dyDescent="0.45">
      <c r="A14" s="25" t="s">
        <v>28</v>
      </c>
      <c r="B14" s="25"/>
      <c r="C14" s="7"/>
      <c r="D14" s="8" t="s">
        <v>29</v>
      </c>
      <c r="E14" s="3"/>
      <c r="F14" s="8" t="s">
        <v>30</v>
      </c>
      <c r="G14" s="3"/>
      <c r="H14" s="8" t="s">
        <v>31</v>
      </c>
      <c r="I14" s="8"/>
      <c r="J14" s="3"/>
      <c r="K14" s="8" t="s">
        <v>32</v>
      </c>
      <c r="L14" s="8"/>
      <c r="M14" s="23"/>
      <c r="N14" s="23"/>
      <c r="O14" s="23"/>
      <c r="P14" s="23"/>
      <c r="Q14" s="23"/>
      <c r="R14" s="9" t="s">
        <v>33</v>
      </c>
    </row>
    <row r="15" spans="1:34" ht="24.75" customHeight="1" x14ac:dyDescent="0.45">
      <c r="U15" t="s">
        <v>2</v>
      </c>
    </row>
    <row r="16" spans="1:34" ht="24.75" customHeight="1" x14ac:dyDescent="0.45">
      <c r="A16" s="25" t="s">
        <v>35</v>
      </c>
      <c r="B16" s="25"/>
      <c r="C16" s="22"/>
      <c r="D16" s="23"/>
      <c r="E16" s="23"/>
      <c r="F16" s="24"/>
      <c r="U16" t="s">
        <v>7</v>
      </c>
      <c r="V16" t="s">
        <v>8</v>
      </c>
      <c r="W16" t="s">
        <v>9</v>
      </c>
      <c r="X16" t="s">
        <v>10</v>
      </c>
      <c r="Y16" t="s">
        <v>11</v>
      </c>
      <c r="Z16" t="s">
        <v>12</v>
      </c>
      <c r="AC16" t="s">
        <v>13</v>
      </c>
      <c r="AD16" t="s">
        <v>8</v>
      </c>
      <c r="AE16" t="s">
        <v>9</v>
      </c>
      <c r="AF16" t="s">
        <v>10</v>
      </c>
      <c r="AG16" t="s">
        <v>11</v>
      </c>
      <c r="AH16" t="s">
        <v>12</v>
      </c>
    </row>
    <row r="17" spans="1:34" ht="24.75" customHeight="1" x14ac:dyDescent="0.45">
      <c r="A17" s="25" t="s">
        <v>36</v>
      </c>
      <c r="B17" s="25"/>
      <c r="C17" s="26"/>
      <c r="D17" s="26"/>
      <c r="E17" s="26"/>
      <c r="F17" s="27"/>
      <c r="I17" s="10" t="s">
        <v>37</v>
      </c>
      <c r="J17" s="11" t="s">
        <v>38</v>
      </c>
      <c r="K17" s="28">
        <f>IF(Z23&gt;=1,0,IF($C$10="会員",IF(OR($X$4=5,$X$4=6),INDEX($AD$9:$AH$13, MATCH($C$16,$AC$9:$AC$13, 0), MATCH($C$17, $AD$8:$AH$8, 0)),INDEX($V$9:$Z$13, MATCH($C$16,$U$9:$U$13, 0), MATCH($C$17, $V$8:$Z$8, 0))),IF(OR($X$4=5,$X$4=6),INDEX($AD$17:$AH$21, MATCH($C$16,$AC$17:$AC$21, 0), MATCH($C$17, $AD$16:$AH$16, 0)),INDEX($V$17:$Z$21, MATCH($C$16,$U$17:$U$21, 0), MATCH($C$17, $V$16:$Z$16, 0)))))</f>
        <v>0</v>
      </c>
      <c r="L17" s="28"/>
      <c r="M17" s="28"/>
      <c r="U17" t="s">
        <v>16</v>
      </c>
      <c r="V17">
        <v>9000</v>
      </c>
      <c r="W17">
        <v>9000</v>
      </c>
      <c r="X17">
        <v>14400</v>
      </c>
      <c r="Y17">
        <v>19800</v>
      </c>
      <c r="Z17">
        <v>25200</v>
      </c>
      <c r="AC17" t="s">
        <v>16</v>
      </c>
      <c r="AD17">
        <f>+V17*1.2</f>
        <v>10800</v>
      </c>
      <c r="AE17">
        <f t="shared" ref="AE17:AH20" si="2">+W17*1.2</f>
        <v>10800</v>
      </c>
      <c r="AF17">
        <f t="shared" si="2"/>
        <v>17280</v>
      </c>
      <c r="AG17">
        <f t="shared" si="2"/>
        <v>23760</v>
      </c>
      <c r="AH17">
        <f t="shared" si="2"/>
        <v>30240</v>
      </c>
    </row>
    <row r="18" spans="1:34" ht="24.75" customHeight="1" x14ac:dyDescent="0.45">
      <c r="A18" s="17" t="s">
        <v>39</v>
      </c>
      <c r="U18" t="s">
        <v>18</v>
      </c>
      <c r="V18">
        <v>4500</v>
      </c>
      <c r="W18">
        <v>4500</v>
      </c>
      <c r="X18">
        <v>7200</v>
      </c>
      <c r="Y18">
        <v>9900</v>
      </c>
      <c r="Z18">
        <v>12600</v>
      </c>
      <c r="AC18" t="s">
        <v>18</v>
      </c>
      <c r="AD18">
        <f t="shared" ref="AD18:AD20" si="3">+V18*1.2</f>
        <v>5400</v>
      </c>
      <c r="AE18">
        <f t="shared" si="2"/>
        <v>5400</v>
      </c>
      <c r="AF18">
        <f t="shared" si="2"/>
        <v>8640</v>
      </c>
      <c r="AG18">
        <f t="shared" si="2"/>
        <v>11880</v>
      </c>
      <c r="AH18">
        <f t="shared" si="2"/>
        <v>15120</v>
      </c>
    </row>
    <row r="19" spans="1:34" ht="24.75" customHeight="1" x14ac:dyDescent="0.45">
      <c r="A19" t="s">
        <v>40</v>
      </c>
      <c r="C19" s="12"/>
      <c r="U19" t="s">
        <v>19</v>
      </c>
      <c r="V19">
        <v>5400</v>
      </c>
      <c r="W19">
        <v>5400</v>
      </c>
      <c r="X19">
        <v>8600</v>
      </c>
      <c r="Y19">
        <v>11900</v>
      </c>
      <c r="Z19">
        <v>15100</v>
      </c>
      <c r="AC19" t="s">
        <v>19</v>
      </c>
      <c r="AD19">
        <f t="shared" si="3"/>
        <v>6480</v>
      </c>
      <c r="AE19">
        <f t="shared" si="2"/>
        <v>6480</v>
      </c>
      <c r="AF19">
        <f t="shared" si="2"/>
        <v>10320</v>
      </c>
      <c r="AG19">
        <f t="shared" si="2"/>
        <v>14280</v>
      </c>
      <c r="AH19">
        <f t="shared" si="2"/>
        <v>18120</v>
      </c>
    </row>
    <row r="20" spans="1:34" ht="24.75" customHeight="1" x14ac:dyDescent="0.45">
      <c r="U20" t="s">
        <v>27</v>
      </c>
      <c r="V20">
        <v>5400</v>
      </c>
      <c r="W20">
        <v>5400</v>
      </c>
      <c r="X20">
        <v>8600</v>
      </c>
      <c r="Y20">
        <v>11900</v>
      </c>
      <c r="Z20">
        <v>15100</v>
      </c>
      <c r="AC20" t="s">
        <v>27</v>
      </c>
      <c r="AD20">
        <f t="shared" si="3"/>
        <v>6480</v>
      </c>
      <c r="AE20">
        <f t="shared" si="2"/>
        <v>6480</v>
      </c>
      <c r="AF20">
        <f t="shared" si="2"/>
        <v>10320</v>
      </c>
      <c r="AG20">
        <f t="shared" si="2"/>
        <v>14280</v>
      </c>
      <c r="AH20">
        <f t="shared" si="2"/>
        <v>18120</v>
      </c>
    </row>
    <row r="21" spans="1:34" ht="24.75" customHeight="1" x14ac:dyDescent="0.45">
      <c r="A21" t="s">
        <v>41</v>
      </c>
      <c r="U21" t="s">
        <v>34</v>
      </c>
      <c r="V21">
        <v>2500</v>
      </c>
      <c r="W21">
        <v>2500</v>
      </c>
      <c r="X21">
        <v>4500</v>
      </c>
      <c r="Y21">
        <v>0</v>
      </c>
      <c r="Z21">
        <v>0</v>
      </c>
      <c r="AC21" t="s">
        <v>34</v>
      </c>
      <c r="AD21">
        <v>2500</v>
      </c>
      <c r="AE21">
        <v>2500</v>
      </c>
      <c r="AF21">
        <v>4500</v>
      </c>
      <c r="AG21">
        <v>0</v>
      </c>
      <c r="AH21">
        <v>0</v>
      </c>
    </row>
    <row r="22" spans="1:34" ht="24.75" customHeight="1" x14ac:dyDescent="0.45">
      <c r="A22" s="25" t="s">
        <v>35</v>
      </c>
      <c r="B22" s="25"/>
      <c r="C22" s="22"/>
      <c r="D22" s="23"/>
      <c r="E22" s="23"/>
      <c r="F22" s="24"/>
    </row>
    <row r="23" spans="1:34" ht="24.75" customHeight="1" x14ac:dyDescent="0.45">
      <c r="A23" s="25" t="s">
        <v>36</v>
      </c>
      <c r="B23" s="25"/>
      <c r="C23" s="26"/>
      <c r="D23" s="26"/>
      <c r="E23" s="26"/>
      <c r="F23" s="27"/>
      <c r="I23" s="10" t="s">
        <v>37</v>
      </c>
      <c r="J23" s="11" t="s">
        <v>38</v>
      </c>
      <c r="K23" s="28">
        <f>IF(Z24&gt;=1,0,IF($C$10="会員",IF(OR($X$4=5,$X$4=6),INDEX($AD$9:$AH$13, MATCH($C$22,$AC$9:$AC$13, 0), MATCH($C$23, $AD$8:$AH$8, 0)),INDEX($V$9:$Z$13, MATCH($C$22,$U$9:$U$13, 0), MATCH($C$23, $V$8:$Z$8, 0))),IF(OR($X$4=5,$X$4=6),INDEX($AD$17:$AH$21, MATCH($C$22,$AC$17:$AC$21, 0), MATCH($C$23, $AD$16:$AH$16, 0)),INDEX($V$17:$Z$21, MATCH($C$22,$U$17:$U$21, 0), MATCH($C$23, $V$16:$Z$16, 0)))))</f>
        <v>0</v>
      </c>
      <c r="L23" s="28"/>
      <c r="M23" s="28"/>
      <c r="U23" t="s">
        <v>16</v>
      </c>
      <c r="X23" t="s">
        <v>8</v>
      </c>
      <c r="Z23">
        <f>COUNTBLANK(C16:C17)</f>
        <v>2</v>
      </c>
    </row>
    <row r="24" spans="1:34" ht="24.75" customHeight="1" x14ac:dyDescent="0.45">
      <c r="U24" t="s">
        <v>18</v>
      </c>
      <c r="X24" t="s">
        <v>9</v>
      </c>
      <c r="Z24">
        <f>COUNTBLANK(C22:C23)</f>
        <v>2</v>
      </c>
    </row>
    <row r="25" spans="1:34" ht="24.75" customHeight="1" x14ac:dyDescent="0.45">
      <c r="A25" s="46" t="s">
        <v>42</v>
      </c>
      <c r="B25" s="47"/>
      <c r="C25" s="7"/>
      <c r="D25" s="50" t="s">
        <v>43</v>
      </c>
      <c r="E25" s="50"/>
      <c r="F25" s="51"/>
      <c r="U25" t="s">
        <v>19</v>
      </c>
      <c r="X25" t="s">
        <v>45</v>
      </c>
    </row>
    <row r="26" spans="1:34" ht="24.75" customHeight="1" x14ac:dyDescent="0.45">
      <c r="A26" s="48"/>
      <c r="B26" s="49"/>
      <c r="C26" s="7"/>
      <c r="D26" s="50" t="s">
        <v>44</v>
      </c>
      <c r="E26" s="50"/>
      <c r="F26" s="51"/>
      <c r="I26" s="10" t="s">
        <v>37</v>
      </c>
      <c r="J26" s="11" t="s">
        <v>38</v>
      </c>
      <c r="K26" s="28">
        <f>COUNTIF($U$29:$U$30,TRUE)*1100</f>
        <v>0</v>
      </c>
      <c r="L26" s="28"/>
      <c r="M26" s="28"/>
      <c r="U26" t="s">
        <v>27</v>
      </c>
      <c r="X26" t="s">
        <v>11</v>
      </c>
    </row>
    <row r="27" spans="1:34" ht="24.75" customHeight="1" x14ac:dyDescent="0.45">
      <c r="U27" t="s">
        <v>34</v>
      </c>
      <c r="X27" t="s">
        <v>12</v>
      </c>
    </row>
    <row r="28" spans="1:34" ht="24.75" customHeight="1" x14ac:dyDescent="0.45">
      <c r="A28" s="35" t="s">
        <v>46</v>
      </c>
      <c r="B28" s="35"/>
      <c r="C28" s="11" t="s">
        <v>38</v>
      </c>
      <c r="D28" s="28">
        <f>+K17+K23+K26</f>
        <v>0</v>
      </c>
      <c r="E28" s="28"/>
      <c r="F28" s="28"/>
      <c r="G28" t="s">
        <v>47</v>
      </c>
    </row>
    <row r="29" spans="1:34" ht="24.75" customHeight="1" x14ac:dyDescent="0.45">
      <c r="U29" s="19" t="b">
        <v>0</v>
      </c>
    </row>
    <row r="30" spans="1:34" ht="24.75" customHeight="1" x14ac:dyDescent="0.45">
      <c r="A30" s="13" t="s">
        <v>48</v>
      </c>
      <c r="U30" s="19" t="b">
        <v>0</v>
      </c>
    </row>
    <row r="31" spans="1:34" ht="24.75" customHeight="1" x14ac:dyDescent="0.4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8"/>
    </row>
    <row r="32" spans="1:34" ht="24.75" customHeight="1" x14ac:dyDescent="0.4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1"/>
    </row>
    <row r="33" spans="1:18" ht="24.75" customHeight="1" x14ac:dyDescent="0.4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1"/>
    </row>
    <row r="34" spans="1:18" ht="24.75" customHeight="1" x14ac:dyDescent="0.4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/>
    </row>
    <row r="35" spans="1:18" ht="24.75" customHeight="1" x14ac:dyDescent="0.45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1"/>
    </row>
    <row r="36" spans="1:18" ht="24.75" customHeight="1" x14ac:dyDescent="0.4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/>
    </row>
    <row r="37" spans="1:18" ht="24.75" customHeight="1" x14ac:dyDescent="0.45">
      <c r="A37" t="s">
        <v>49</v>
      </c>
    </row>
  </sheetData>
  <sheetProtection sheet="1" objects="1" scenarios="1" selectLockedCells="1"/>
  <mergeCells count="34">
    <mergeCell ref="A28:B28"/>
    <mergeCell ref="D28:F28"/>
    <mergeCell ref="A31:R36"/>
    <mergeCell ref="A1:R2"/>
    <mergeCell ref="A22:B22"/>
    <mergeCell ref="C22:F22"/>
    <mergeCell ref="A23:B23"/>
    <mergeCell ref="C23:F23"/>
    <mergeCell ref="K23:M23"/>
    <mergeCell ref="A25:B26"/>
    <mergeCell ref="D25:F25"/>
    <mergeCell ref="D26:F26"/>
    <mergeCell ref="K26:M26"/>
    <mergeCell ref="A14:B14"/>
    <mergeCell ref="M14:Q14"/>
    <mergeCell ref="A16:B16"/>
    <mergeCell ref="C16:F16"/>
    <mergeCell ref="A17:B17"/>
    <mergeCell ref="C17:F17"/>
    <mergeCell ref="K17:M17"/>
    <mergeCell ref="A9:B9"/>
    <mergeCell ref="A10:B10"/>
    <mergeCell ref="C10:D10"/>
    <mergeCell ref="A13:B13"/>
    <mergeCell ref="C13:D13"/>
    <mergeCell ref="J9:K9"/>
    <mergeCell ref="C9:I9"/>
    <mergeCell ref="L9:R9"/>
    <mergeCell ref="A6:B6"/>
    <mergeCell ref="C6:R6"/>
    <mergeCell ref="A7:B7"/>
    <mergeCell ref="C7:R7"/>
    <mergeCell ref="A8:B8"/>
    <mergeCell ref="C8:R8"/>
  </mergeCells>
  <phoneticPr fontId="3"/>
  <dataValidations count="3">
    <dataValidation type="list" allowBlank="1" showInputMessage="1" showErrorMessage="1" sqref="C23:F23 C17:F17" xr:uid="{A1038852-73AF-48DB-AF11-797F2491EFE2}">
      <formula1>$X$23:$X$27</formula1>
    </dataValidation>
    <dataValidation type="list" allowBlank="1" showInputMessage="1" showErrorMessage="1" sqref="C16:F16 C22:F22" xr:uid="{A0746E76-5FF5-4853-9C99-C6C8C9A189EC}">
      <formula1>$U$23:$U$27</formula1>
    </dataValidation>
    <dataValidation type="list" allowBlank="1" showInputMessage="1" showErrorMessage="1" sqref="C10:D10" xr:uid="{DEEB89B7-98EC-405F-B86B-C7071C687C66}">
      <formula1>$V$3:$V$4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106680</xdr:colOff>
                    <xdr:row>13</xdr:row>
                    <xdr:rowOff>38100</xdr:rowOff>
                  </from>
                  <to>
                    <xdr:col>3</xdr:col>
                    <xdr:colOff>60960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4</xdr:col>
                    <xdr:colOff>106680</xdr:colOff>
                    <xdr:row>13</xdr:row>
                    <xdr:rowOff>38100</xdr:rowOff>
                  </from>
                  <to>
                    <xdr:col>5</xdr:col>
                    <xdr:colOff>60960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6</xdr:col>
                    <xdr:colOff>106680</xdr:colOff>
                    <xdr:row>13</xdr:row>
                    <xdr:rowOff>38100</xdr:rowOff>
                  </from>
                  <to>
                    <xdr:col>7</xdr:col>
                    <xdr:colOff>60960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106680</xdr:colOff>
                    <xdr:row>13</xdr:row>
                    <xdr:rowOff>38100</xdr:rowOff>
                  </from>
                  <to>
                    <xdr:col>10</xdr:col>
                    <xdr:colOff>60960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2</xdr:col>
                    <xdr:colOff>106680</xdr:colOff>
                    <xdr:row>24</xdr:row>
                    <xdr:rowOff>38100</xdr:rowOff>
                  </from>
                  <to>
                    <xdr:col>3</xdr:col>
                    <xdr:colOff>60960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2</xdr:col>
                    <xdr:colOff>106680</xdr:colOff>
                    <xdr:row>25</xdr:row>
                    <xdr:rowOff>38100</xdr:rowOff>
                  </from>
                  <to>
                    <xdr:col>3</xdr:col>
                    <xdr:colOff>60960</xdr:colOff>
                    <xdr:row>25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中国港湾福利厚生協会 一般財団法人</cp:lastModifiedBy>
  <cp:lastPrinted>2025-07-17T00:45:06Z</cp:lastPrinted>
  <dcterms:created xsi:type="dcterms:W3CDTF">2025-07-17T00:37:02Z</dcterms:created>
  <dcterms:modified xsi:type="dcterms:W3CDTF">2025-07-18T05:03:54Z</dcterms:modified>
</cp:coreProperties>
</file>